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195" windowHeight="9210" firstSheet="4" activeTab="5"/>
  </bookViews>
  <sheets>
    <sheet name="Balans activa" sheetId="1" r:id="rId1"/>
    <sheet name="Balans passiva" sheetId="2" r:id="rId2"/>
    <sheet name="staat van baten en lasten" sheetId="3" r:id="rId3"/>
    <sheet name="Toelichting op de balans activa" sheetId="5" r:id="rId4"/>
    <sheet name="Toelichting op de balans passiv" sheetId="6" r:id="rId5"/>
    <sheet name="Toelichting op baten en lasten" sheetId="4" r:id="rId6"/>
    <sheet name="Blad1" sheetId="7" r:id="rId7"/>
  </sheets>
  <definedNames>
    <definedName name="_xlnm.Print_Area" localSheetId="1">'Balans passiva'!$A$1:$G$25</definedName>
    <definedName name="_xlnm.Print_Area" localSheetId="2">'staat van baten en lasten'!$A$1:$I$34</definedName>
    <definedName name="_xlnm.Print_Area" localSheetId="5">'Toelichting op baten en lasten'!$A$1:$L$77</definedName>
    <definedName name="_xlnm.Print_Area" localSheetId="3">'Toelichting op de balans activa'!$A$1:$G$36</definedName>
    <definedName name="_xlnm.Print_Area" localSheetId="4">'Toelichting op de balans passiv'!$A$1:$G$35</definedName>
  </definedNames>
  <calcPr calcId="145621"/>
</workbook>
</file>

<file path=xl/calcChain.xml><?xml version="1.0" encoding="utf-8"?>
<calcChain xmlns="http://schemas.openxmlformats.org/spreadsheetml/2006/main">
  <c r="E14" i="4" l="1"/>
  <c r="F22" i="1" l="1"/>
  <c r="E20" i="4"/>
  <c r="G30" i="4" l="1"/>
  <c r="G16" i="4"/>
  <c r="G25" i="6"/>
  <c r="G31" i="5"/>
  <c r="G26" i="5"/>
  <c r="G34" i="5" s="1"/>
  <c r="H25" i="3"/>
  <c r="H19" i="3"/>
  <c r="H21" i="3" s="1"/>
  <c r="H28" i="3" s="1"/>
  <c r="H25" i="1"/>
  <c r="E30" i="4" l="1"/>
  <c r="E16" i="4"/>
  <c r="E26" i="5"/>
  <c r="E34" i="5" s="1"/>
  <c r="E19" i="2"/>
  <c r="E31" i="5" l="1"/>
  <c r="F25" i="3"/>
  <c r="G34" i="6" l="1"/>
  <c r="G19" i="2"/>
  <c r="G25" i="2" s="1"/>
  <c r="E25" i="2" s="1"/>
  <c r="F25" i="1" s="1"/>
  <c r="F19" i="3"/>
  <c r="F21" i="3" s="1"/>
  <c r="F28" i="3" s="1"/>
  <c r="E25" i="6"/>
  <c r="E34" i="6" s="1"/>
</calcChain>
</file>

<file path=xl/sharedStrings.xml><?xml version="1.0" encoding="utf-8"?>
<sst xmlns="http://schemas.openxmlformats.org/spreadsheetml/2006/main" count="79" uniqueCount="43">
  <si>
    <t>ACTIVA</t>
  </si>
  <si>
    <t>Vorderingen</t>
  </si>
  <si>
    <t>€</t>
  </si>
  <si>
    <t>Overlopende activa</t>
  </si>
  <si>
    <t>Liquide middelen</t>
  </si>
  <si>
    <t>Stichting Vrienden van Rivierduinen te Noordwijkerhout</t>
  </si>
  <si>
    <t>(voor resultaatverdeling)</t>
  </si>
  <si>
    <t>Vlottende activa</t>
  </si>
  <si>
    <t>PASSIVA</t>
  </si>
  <si>
    <t>Eigen vermogen</t>
  </si>
  <si>
    <t>Reserves</t>
  </si>
  <si>
    <t>Resultaat boekjaar</t>
  </si>
  <si>
    <t>Baten</t>
  </si>
  <si>
    <t>Kosten</t>
  </si>
  <si>
    <t>Bestedingen cliënten</t>
  </si>
  <si>
    <t>Algemene kosten</t>
  </si>
  <si>
    <t>Bedrijfsresultaat</t>
  </si>
  <si>
    <t>Rentebaten en soortgelijke opbrengsten</t>
  </si>
  <si>
    <t>Rentelasten en soortgelijke kosten</t>
  </si>
  <si>
    <t>Financiële baten en lasten</t>
  </si>
  <si>
    <t>Exploitatiesaldo</t>
  </si>
  <si>
    <t>Nog te ontvangen rente</t>
  </si>
  <si>
    <t>Rabobank, rekening-courant 3355 68 831</t>
  </si>
  <si>
    <t>Rabobank, spaarrekening 3627 351 185</t>
  </si>
  <si>
    <t>Giften</t>
  </si>
  <si>
    <t>Terugbetaald door cliënten</t>
  </si>
  <si>
    <t>Overige bedrijfskosten</t>
  </si>
  <si>
    <t>Uitkeringen aan cliënten</t>
  </si>
  <si>
    <t>Contributies/abonnementen</t>
  </si>
  <si>
    <t>Bestuurskosten</t>
  </si>
  <si>
    <t>Overige lasten</t>
  </si>
  <si>
    <t>Bankrente</t>
  </si>
  <si>
    <t>Bankkosten</t>
  </si>
  <si>
    <t xml:space="preserve">Het betreft hier openstaande leningen </t>
  </si>
  <si>
    <t>aan cliënten ultimo 2011/2012</t>
  </si>
  <si>
    <t>BALANS PER 31 DECEMBER 2017</t>
  </si>
  <si>
    <t>STAAT VAN BATEN EN LASTEN OVER 2017</t>
  </si>
  <si>
    <t>TOELICHTING OP DE BALANS PER 31 DECEMBER 2017</t>
  </si>
  <si>
    <t>TOELICHTING OP DE STAAT VAN BATEN EN LASTEN OVER 2017</t>
  </si>
  <si>
    <t>Kosten website</t>
  </si>
  <si>
    <t>De baten betreffen giften en schenkingen vanuit het eindejaarsgeschenk van St. Rivierduinen.</t>
  </si>
  <si>
    <t>Onderstaande staafdiagram geeft de bestedingen aan cliënten in 2017 weer in bedrag per maand per soort uitgaaf.</t>
  </si>
  <si>
    <t>In 2017 is gestart met het ontwikkelen van een website. In 2018 zal deze website verder worden geperfectioneerd.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</si>
</sst>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/>
    <xf numFmtId="164" fontId="1" fillId="0" borderId="1" xfId="0" applyNumberFormat="1" applyFont="1" applyBorder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2" xfId="0" applyNumberFormat="1" applyBorder="1"/>
    <xf numFmtId="0" fontId="1" fillId="0" borderId="0" xfId="0" applyFont="1"/>
    <xf numFmtId="1" fontId="1" fillId="0" borderId="1" xfId="0" applyNumberFormat="1" applyFont="1" applyBorder="1"/>
    <xf numFmtId="1" fontId="0" fillId="0" borderId="0" xfId="0" applyNumberFormat="1"/>
    <xf numFmtId="1" fontId="0" fillId="0" borderId="1" xfId="0" applyNumberFormat="1" applyBorder="1"/>
    <xf numFmtId="1" fontId="1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1" xfId="0" applyNumberFormat="1" applyBorder="1"/>
    <xf numFmtId="3" fontId="0" fillId="0" borderId="3" xfId="0" applyNumberFormat="1" applyBorder="1"/>
    <xf numFmtId="3" fontId="0" fillId="0" borderId="0" xfId="0" applyNumberFormat="1" applyBorder="1"/>
    <xf numFmtId="0" fontId="0" fillId="0" borderId="0" xfId="0" applyBorder="1"/>
    <xf numFmtId="0" fontId="3" fillId="0" borderId="0" xfId="0" applyFont="1"/>
    <xf numFmtId="0" fontId="0" fillId="0" borderId="0" xfId="0" applyFill="1"/>
    <xf numFmtId="0" fontId="1" fillId="0" borderId="0" xfId="0" applyFont="1" applyFill="1"/>
    <xf numFmtId="3" fontId="2" fillId="0" borderId="2" xfId="0" applyNumberFormat="1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Uitgaven</a:t>
            </a:r>
            <a:r>
              <a:rPr lang="nl-NL" baseline="0"/>
              <a:t> VVRD 2017</a:t>
            </a:r>
            <a:endParaRPr lang="nl-NL"/>
          </a:p>
        </c:rich>
      </c:tx>
      <c:layout>
        <c:manualLayout>
          <c:xMode val="edge"/>
          <c:yMode val="edge"/>
          <c:x val="0.37386222262741958"/>
          <c:y val="2.5369978858350951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Witgoed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350</c:v>
              </c:pt>
              <c:pt idx="2">
                <c:v>1525</c:v>
              </c:pt>
              <c:pt idx="3">
                <c:v>0</c:v>
              </c:pt>
              <c:pt idx="4">
                <c:v>650</c:v>
              </c:pt>
              <c:pt idx="5">
                <c:v>350</c:v>
              </c:pt>
              <c:pt idx="6">
                <c:v>650</c:v>
              </c:pt>
              <c:pt idx="7">
                <c:v>325</c:v>
              </c:pt>
              <c:pt idx="8">
                <c:v>1005</c:v>
              </c:pt>
              <c:pt idx="9">
                <c:v>675</c:v>
              </c:pt>
              <c:pt idx="10">
                <c:v>0</c:v>
              </c:pt>
              <c:pt idx="11">
                <c:v>675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76-426C-96FF-BF67C2C02836}"/>
            </c:ext>
          </c:extLst>
        </c:ser>
        <c:ser>
          <c:idx val="1"/>
          <c:order val="1"/>
          <c:tx>
            <c:v>Rijwiellen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200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200</c:v>
              </c:pt>
              <c:pt idx="8">
                <c:v>0</c:v>
              </c:pt>
              <c:pt idx="9">
                <c:v>150</c:v>
              </c:pt>
              <c:pt idx="10">
                <c:v>0</c:v>
              </c:pt>
              <c:pt idx="1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76-426C-96FF-BF67C2C02836}"/>
            </c:ext>
          </c:extLst>
        </c:ser>
        <c:ser>
          <c:idx val="2"/>
          <c:order val="2"/>
          <c:tx>
            <c:v>Onderhoud woning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325</c:v>
              </c:pt>
              <c:pt idx="1">
                <c:v>325</c:v>
              </c:pt>
              <c:pt idx="2">
                <c:v>1986</c:v>
              </c:pt>
              <c:pt idx="3">
                <c:v>0</c:v>
              </c:pt>
              <c:pt idx="4">
                <c:v>0</c:v>
              </c:pt>
              <c:pt idx="5">
                <c:v>350</c:v>
              </c:pt>
              <c:pt idx="6">
                <c:v>0</c:v>
              </c:pt>
              <c:pt idx="7">
                <c:v>325</c:v>
              </c:pt>
              <c:pt idx="8">
                <c:v>0</c:v>
              </c:pt>
              <c:pt idx="9">
                <c:v>200</c:v>
              </c:pt>
              <c:pt idx="10">
                <c:v>200</c:v>
              </c:pt>
              <c:pt idx="11">
                <c:v>400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76-426C-96FF-BF67C2C02836}"/>
            </c:ext>
          </c:extLst>
        </c:ser>
        <c:ser>
          <c:idx val="3"/>
          <c:order val="3"/>
          <c:tx>
            <c:v>Kleding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150</c:v>
              </c:pt>
              <c:pt idx="2">
                <c:v>0</c:v>
              </c:pt>
              <c:pt idx="3">
                <c:v>0</c:v>
              </c:pt>
              <c:pt idx="4">
                <c:v>325</c:v>
              </c:pt>
              <c:pt idx="5">
                <c:v>700</c:v>
              </c:pt>
              <c:pt idx="6">
                <c:v>0</c:v>
              </c:pt>
              <c:pt idx="7">
                <c:v>280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A76-426C-96FF-BF67C2C02836}"/>
            </c:ext>
          </c:extLst>
        </c:ser>
        <c:ser>
          <c:idx val="4"/>
          <c:order val="4"/>
          <c:tx>
            <c:v>Reiskosten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100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A76-426C-96FF-BF67C2C02836}"/>
            </c:ext>
          </c:extLst>
        </c:ser>
        <c:ser>
          <c:idx val="5"/>
          <c:order val="5"/>
          <c:tx>
            <c:v>Vloerbedekking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325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A76-426C-96FF-BF67C2C02836}"/>
            </c:ext>
          </c:extLst>
        </c:ser>
        <c:ser>
          <c:idx val="6"/>
          <c:order val="6"/>
          <c:tx>
            <c:v>Electronica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325</c:v>
              </c:pt>
              <c:pt idx="5">
                <c:v>0</c:v>
              </c:pt>
              <c:pt idx="6">
                <c:v>0</c:v>
              </c:pt>
              <c:pt idx="7">
                <c:v>350</c:v>
              </c:pt>
              <c:pt idx="8">
                <c:v>0</c:v>
              </c:pt>
              <c:pt idx="9">
                <c:v>325</c:v>
              </c:pt>
              <c:pt idx="10">
                <c:v>950</c:v>
              </c:pt>
              <c:pt idx="11">
                <c:v>350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EB-4825-A3D9-E8240831A402}"/>
            </c:ext>
          </c:extLst>
        </c:ser>
        <c:ser>
          <c:idx val="7"/>
          <c:order val="7"/>
          <c:tx>
            <c:v>Matras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350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325</c:v>
              </c:pt>
              <c:pt idx="5">
                <c:v>350</c:v>
              </c:pt>
              <c:pt idx="6">
                <c:v>0</c:v>
              </c:pt>
              <c:pt idx="7">
                <c:v>0</c:v>
              </c:pt>
              <c:pt idx="8">
                <c:v>700</c:v>
              </c:pt>
              <c:pt idx="9">
                <c:v>0</c:v>
              </c:pt>
              <c:pt idx="10">
                <c:v>0</c:v>
              </c:pt>
              <c:pt idx="11">
                <c:v>200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EB-4825-A3D9-E8240831A402}"/>
            </c:ext>
          </c:extLst>
        </c:ser>
        <c:ser>
          <c:idx val="8"/>
          <c:order val="8"/>
          <c:tx>
            <c:v>Bijdrage Huwelijk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350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EB-4825-A3D9-E8240831A402}"/>
            </c:ext>
          </c:extLst>
        </c:ser>
        <c:ser>
          <c:idx val="9"/>
          <c:order val="9"/>
          <c:tx>
            <c:v>Kleinhuishoudelijk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170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EB-4825-A3D9-E8240831A402}"/>
            </c:ext>
          </c:extLst>
        </c:ser>
        <c:ser>
          <c:idx val="10"/>
          <c:order val="10"/>
          <c:tx>
            <c:v>Baby/Kinderspullen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220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8C-417D-80CF-ED22A21E1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58688"/>
        <c:axId val="214926080"/>
      </c:barChart>
      <c:catAx>
        <c:axId val="20785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926080"/>
        <c:crosses val="autoZero"/>
        <c:auto val="1"/>
        <c:lblAlgn val="ctr"/>
        <c:lblOffset val="100"/>
        <c:noMultiLvlLbl val="0"/>
      </c:catAx>
      <c:valAx>
        <c:axId val="21492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58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Uitgaven</a:t>
            </a:r>
            <a:r>
              <a:rPr lang="nl-NL" baseline="0"/>
              <a:t> VVRD 2017</a:t>
            </a:r>
            <a:endParaRPr lang="nl-NL"/>
          </a:p>
        </c:rich>
      </c:tx>
      <c:layout>
        <c:manualLayout>
          <c:xMode val="edge"/>
          <c:yMode val="edge"/>
          <c:x val="0.37386222262741958"/>
          <c:y val="2.5369978858350951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Witgoed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350</c:v>
              </c:pt>
              <c:pt idx="2">
                <c:v>1525</c:v>
              </c:pt>
              <c:pt idx="3">
                <c:v>0</c:v>
              </c:pt>
              <c:pt idx="4">
                <c:v>650</c:v>
              </c:pt>
              <c:pt idx="5">
                <c:v>350</c:v>
              </c:pt>
              <c:pt idx="6">
                <c:v>650</c:v>
              </c:pt>
              <c:pt idx="7">
                <c:v>325</c:v>
              </c:pt>
              <c:pt idx="8">
                <c:v>1005</c:v>
              </c:pt>
              <c:pt idx="9">
                <c:v>675</c:v>
              </c:pt>
              <c:pt idx="10">
                <c:v>0</c:v>
              </c:pt>
              <c:pt idx="11">
                <c:v>675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76-426C-96FF-BF67C2C02836}"/>
            </c:ext>
          </c:extLst>
        </c:ser>
        <c:ser>
          <c:idx val="1"/>
          <c:order val="1"/>
          <c:tx>
            <c:v>Rijwiellen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200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200</c:v>
              </c:pt>
              <c:pt idx="8">
                <c:v>0</c:v>
              </c:pt>
              <c:pt idx="9">
                <c:v>150</c:v>
              </c:pt>
              <c:pt idx="10">
                <c:v>0</c:v>
              </c:pt>
              <c:pt idx="1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76-426C-96FF-BF67C2C02836}"/>
            </c:ext>
          </c:extLst>
        </c:ser>
        <c:ser>
          <c:idx val="2"/>
          <c:order val="2"/>
          <c:tx>
            <c:v>Onderhoud woning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325</c:v>
              </c:pt>
              <c:pt idx="1">
                <c:v>325</c:v>
              </c:pt>
              <c:pt idx="2">
                <c:v>1986</c:v>
              </c:pt>
              <c:pt idx="3">
                <c:v>0</c:v>
              </c:pt>
              <c:pt idx="4">
                <c:v>0</c:v>
              </c:pt>
              <c:pt idx="5">
                <c:v>350</c:v>
              </c:pt>
              <c:pt idx="6">
                <c:v>0</c:v>
              </c:pt>
              <c:pt idx="7">
                <c:v>325</c:v>
              </c:pt>
              <c:pt idx="8">
                <c:v>0</c:v>
              </c:pt>
              <c:pt idx="9">
                <c:v>200</c:v>
              </c:pt>
              <c:pt idx="10">
                <c:v>200</c:v>
              </c:pt>
              <c:pt idx="11">
                <c:v>400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76-426C-96FF-BF67C2C02836}"/>
            </c:ext>
          </c:extLst>
        </c:ser>
        <c:ser>
          <c:idx val="3"/>
          <c:order val="3"/>
          <c:tx>
            <c:v>Kleding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150</c:v>
              </c:pt>
              <c:pt idx="2">
                <c:v>0</c:v>
              </c:pt>
              <c:pt idx="3">
                <c:v>0</c:v>
              </c:pt>
              <c:pt idx="4">
                <c:v>325</c:v>
              </c:pt>
              <c:pt idx="5">
                <c:v>700</c:v>
              </c:pt>
              <c:pt idx="6">
                <c:v>0</c:v>
              </c:pt>
              <c:pt idx="7">
                <c:v>280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A76-426C-96FF-BF67C2C02836}"/>
            </c:ext>
          </c:extLst>
        </c:ser>
        <c:ser>
          <c:idx val="4"/>
          <c:order val="4"/>
          <c:tx>
            <c:v>Reiskosten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100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A76-426C-96FF-BF67C2C02836}"/>
            </c:ext>
          </c:extLst>
        </c:ser>
        <c:ser>
          <c:idx val="5"/>
          <c:order val="5"/>
          <c:tx>
            <c:v>Vloerbedekking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325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A76-426C-96FF-BF67C2C02836}"/>
            </c:ext>
          </c:extLst>
        </c:ser>
        <c:ser>
          <c:idx val="6"/>
          <c:order val="6"/>
          <c:tx>
            <c:v>Electronica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325</c:v>
              </c:pt>
              <c:pt idx="5">
                <c:v>0</c:v>
              </c:pt>
              <c:pt idx="6">
                <c:v>0</c:v>
              </c:pt>
              <c:pt idx="7">
                <c:v>350</c:v>
              </c:pt>
              <c:pt idx="8">
                <c:v>0</c:v>
              </c:pt>
              <c:pt idx="9">
                <c:v>325</c:v>
              </c:pt>
              <c:pt idx="10">
                <c:v>950</c:v>
              </c:pt>
              <c:pt idx="11">
                <c:v>350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EB-4825-A3D9-E8240831A402}"/>
            </c:ext>
          </c:extLst>
        </c:ser>
        <c:ser>
          <c:idx val="7"/>
          <c:order val="7"/>
          <c:tx>
            <c:v>Matras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350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325</c:v>
              </c:pt>
              <c:pt idx="5">
                <c:v>350</c:v>
              </c:pt>
              <c:pt idx="6">
                <c:v>0</c:v>
              </c:pt>
              <c:pt idx="7">
                <c:v>0</c:v>
              </c:pt>
              <c:pt idx="8">
                <c:v>700</c:v>
              </c:pt>
              <c:pt idx="9">
                <c:v>0</c:v>
              </c:pt>
              <c:pt idx="10">
                <c:v>0</c:v>
              </c:pt>
              <c:pt idx="11">
                <c:v>200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EB-4825-A3D9-E8240831A402}"/>
            </c:ext>
          </c:extLst>
        </c:ser>
        <c:ser>
          <c:idx val="8"/>
          <c:order val="8"/>
          <c:tx>
            <c:v>Bijdrage Huwelijk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350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EB-4825-A3D9-E8240831A402}"/>
            </c:ext>
          </c:extLst>
        </c:ser>
        <c:ser>
          <c:idx val="9"/>
          <c:order val="9"/>
          <c:tx>
            <c:v>Kleinhuishoudelijk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170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EB-4825-A3D9-E8240831A402}"/>
            </c:ext>
          </c:extLst>
        </c:ser>
        <c:ser>
          <c:idx val="10"/>
          <c:order val="10"/>
          <c:tx>
            <c:v>Baby/Kinderspullen</c:v>
          </c:tx>
          <c:invertIfNegative val="0"/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Maart</c:v>
              </c:pt>
              <c:pt idx="3">
                <c:v>april</c:v>
              </c:pt>
              <c:pt idx="4">
                <c:v>mei</c:v>
              </c:pt>
              <c:pt idx="5">
                <c:v>juni</c:v>
              </c:pt>
              <c:pt idx="6">
                <c:v>juli</c:v>
              </c:pt>
              <c:pt idx="7">
                <c:v>augustus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220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8C-417D-80CF-ED22A21E1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418368"/>
        <c:axId val="191419904"/>
      </c:barChart>
      <c:catAx>
        <c:axId val="19141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1419904"/>
        <c:crosses val="autoZero"/>
        <c:auto val="1"/>
        <c:lblAlgn val="ctr"/>
        <c:lblOffset val="100"/>
        <c:noMultiLvlLbl val="0"/>
      </c:catAx>
      <c:valAx>
        <c:axId val="191419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1418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28573</xdr:colOff>
      <xdr:row>47</xdr:row>
      <xdr:rowOff>28574</xdr:rowOff>
    </xdr:from>
    <xdr:to>
      <xdr:col>11</xdr:col>
      <xdr:colOff>152400</xdr:colOff>
      <xdr:row>73</xdr:row>
      <xdr:rowOff>76199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476248</xdr:colOff>
      <xdr:row>61</xdr:row>
      <xdr:rowOff>49530</xdr:rowOff>
    </xdr:from>
    <xdr:to>
      <xdr:col>10</xdr:col>
      <xdr:colOff>161925</xdr:colOff>
      <xdr:row>61</xdr:row>
      <xdr:rowOff>95249</xdr:rowOff>
    </xdr:to>
    <xdr:graphicFrame macro="">
      <xdr:nvGraphicFramePr>
        <xdr:cNvPr id="2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topLeftCell="A7" zoomScaleNormal="100" zoomScaleSheetLayoutView="100" workbookViewId="0">
      <selection activeCell="F22" sqref="F22"/>
    </sheetView>
  </sheetViews>
  <sheetFormatPr defaultRowHeight="12.75" x14ac:dyDescent="0.2"/>
  <cols>
    <col min="5" max="5" width="17.5703125" customWidth="1"/>
    <col min="6" max="6" width="14.28515625" customWidth="1"/>
    <col min="7" max="7" width="17.85546875" customWidth="1"/>
    <col min="8" max="8" width="14.28515625" customWidth="1"/>
  </cols>
  <sheetData>
    <row r="1" spans="1:8" x14ac:dyDescent="0.2">
      <c r="A1" s="5" t="s">
        <v>5</v>
      </c>
      <c r="B1" s="4"/>
      <c r="C1" s="4"/>
      <c r="D1" s="4"/>
      <c r="E1" s="5"/>
      <c r="F1" s="20"/>
    </row>
    <row r="5" spans="1:8" x14ac:dyDescent="0.2">
      <c r="A5" s="6">
        <v>1</v>
      </c>
      <c r="B5" s="4" t="s">
        <v>35</v>
      </c>
      <c r="C5" s="4"/>
      <c r="D5" s="4"/>
      <c r="E5" s="4"/>
    </row>
    <row r="6" spans="1:8" x14ac:dyDescent="0.2">
      <c r="A6" s="1" t="s">
        <v>6</v>
      </c>
    </row>
    <row r="9" spans="1:8" x14ac:dyDescent="0.2">
      <c r="E9" s="2">
        <v>43100</v>
      </c>
      <c r="G9" s="2">
        <v>42735</v>
      </c>
    </row>
    <row r="10" spans="1:8" x14ac:dyDescent="0.2">
      <c r="G10" s="3"/>
    </row>
    <row r="11" spans="1:8" x14ac:dyDescent="0.2">
      <c r="E11" s="3" t="s">
        <v>2</v>
      </c>
      <c r="F11" s="3" t="s">
        <v>2</v>
      </c>
      <c r="G11" s="3" t="s">
        <v>2</v>
      </c>
      <c r="H11" s="3" t="s">
        <v>2</v>
      </c>
    </row>
    <row r="13" spans="1:8" x14ac:dyDescent="0.2">
      <c r="A13" s="4" t="s">
        <v>0</v>
      </c>
      <c r="F13" s="7"/>
      <c r="G13" s="7"/>
      <c r="H13" s="7"/>
    </row>
    <row r="14" spans="1:8" x14ac:dyDescent="0.2">
      <c r="F14" s="7"/>
      <c r="G14" s="7"/>
      <c r="H14" s="7"/>
    </row>
    <row r="15" spans="1:8" x14ac:dyDescent="0.2">
      <c r="A15" s="4" t="s">
        <v>7</v>
      </c>
      <c r="F15" s="7"/>
      <c r="G15" s="7"/>
      <c r="H15" s="7"/>
    </row>
    <row r="16" spans="1:8" x14ac:dyDescent="0.2">
      <c r="F16" s="7"/>
      <c r="G16" s="7"/>
      <c r="H16" s="7"/>
    </row>
    <row r="17" spans="1:8" x14ac:dyDescent="0.2">
      <c r="A17" s="4" t="s">
        <v>1</v>
      </c>
      <c r="F17" s="7"/>
      <c r="G17" s="7"/>
      <c r="H17" s="7"/>
    </row>
    <row r="18" spans="1:8" x14ac:dyDescent="0.2">
      <c r="F18" s="7"/>
      <c r="G18" s="7"/>
      <c r="H18" s="7"/>
    </row>
    <row r="19" spans="1:8" x14ac:dyDescent="0.2">
      <c r="A19" s="4" t="s">
        <v>3</v>
      </c>
      <c r="F19" s="7"/>
      <c r="G19" s="7"/>
      <c r="H19" s="7"/>
    </row>
    <row r="20" spans="1:8" x14ac:dyDescent="0.2">
      <c r="A20" s="9"/>
      <c r="F20" s="7">
        <v>0</v>
      </c>
      <c r="G20" s="7"/>
      <c r="H20" s="7">
        <v>0</v>
      </c>
    </row>
    <row r="21" spans="1:8" x14ac:dyDescent="0.2">
      <c r="F21" s="7"/>
      <c r="G21" s="7"/>
      <c r="H21" s="7"/>
    </row>
    <row r="22" spans="1:8" x14ac:dyDescent="0.2">
      <c r="A22" s="4" t="s">
        <v>4</v>
      </c>
      <c r="F22" s="7">
        <f>1938+35909</f>
        <v>37847</v>
      </c>
      <c r="G22" s="7"/>
      <c r="H22" s="7">
        <v>53703</v>
      </c>
    </row>
    <row r="23" spans="1:8" x14ac:dyDescent="0.2">
      <c r="F23" s="7"/>
      <c r="G23" s="7"/>
      <c r="H23" s="7"/>
    </row>
    <row r="25" spans="1:8" ht="13.5" thickBot="1" x14ac:dyDescent="0.25">
      <c r="F25" s="22">
        <f>SUM(F20:F24)</f>
        <v>37847</v>
      </c>
      <c r="H25" s="22">
        <f>SUM(H20:H24)</f>
        <v>53703</v>
      </c>
    </row>
    <row r="26" spans="1:8" ht="13.5" thickTop="1" x14ac:dyDescent="0.2"/>
  </sheetData>
  <phoneticPr fontId="0" type="noConversion"/>
  <pageMargins left="0.75" right="0.75" top="1" bottom="1" header="0.5" footer="0.5"/>
  <pageSetup paperSize="9" scale="87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Normal="100" zoomScaleSheetLayoutView="100" workbookViewId="0">
      <selection activeCell="H19" sqref="H19"/>
    </sheetView>
  </sheetViews>
  <sheetFormatPr defaultRowHeight="12.75" x14ac:dyDescent="0.2"/>
  <cols>
    <col min="4" max="4" width="17.7109375" bestFit="1" customWidth="1"/>
    <col min="5" max="5" width="17.28515625" customWidth="1"/>
    <col min="6" max="6" width="17.42578125" customWidth="1"/>
    <col min="7" max="7" width="17.140625" customWidth="1"/>
  </cols>
  <sheetData>
    <row r="1" spans="1:7" x14ac:dyDescent="0.2">
      <c r="A1" s="5" t="s">
        <v>5</v>
      </c>
      <c r="B1" s="4"/>
      <c r="C1" s="4"/>
      <c r="D1" s="5"/>
      <c r="E1" s="20"/>
    </row>
    <row r="5" spans="1:7" x14ac:dyDescent="0.2">
      <c r="A5" s="6"/>
      <c r="B5" s="4"/>
      <c r="C5" s="4"/>
      <c r="D5" s="4"/>
    </row>
    <row r="6" spans="1:7" x14ac:dyDescent="0.2">
      <c r="A6" s="1"/>
    </row>
    <row r="9" spans="1:7" x14ac:dyDescent="0.2">
      <c r="D9" s="2">
        <v>43100</v>
      </c>
      <c r="F9" s="2">
        <v>42735</v>
      </c>
    </row>
    <row r="11" spans="1:7" x14ac:dyDescent="0.2">
      <c r="D11" s="3" t="s">
        <v>2</v>
      </c>
      <c r="E11" s="3" t="s">
        <v>2</v>
      </c>
      <c r="F11" s="3" t="s">
        <v>2</v>
      </c>
      <c r="G11" s="3" t="s">
        <v>2</v>
      </c>
    </row>
    <row r="13" spans="1:7" x14ac:dyDescent="0.2">
      <c r="A13" s="4" t="s">
        <v>8</v>
      </c>
      <c r="E13" s="7"/>
      <c r="F13" s="7"/>
      <c r="G13" s="7"/>
    </row>
    <row r="14" spans="1:7" x14ac:dyDescent="0.2">
      <c r="E14" s="7"/>
      <c r="F14" s="7"/>
      <c r="G14" s="7"/>
    </row>
    <row r="15" spans="1:7" x14ac:dyDescent="0.2">
      <c r="A15" s="4" t="s">
        <v>9</v>
      </c>
      <c r="E15" s="7"/>
      <c r="F15" s="7"/>
      <c r="G15" s="7"/>
    </row>
    <row r="16" spans="1:7" x14ac:dyDescent="0.2">
      <c r="E16" s="7"/>
      <c r="F16" s="7"/>
      <c r="G16" s="7"/>
    </row>
    <row r="17" spans="1:8" x14ac:dyDescent="0.2">
      <c r="A17" s="9" t="s">
        <v>10</v>
      </c>
      <c r="D17" s="7">
        <v>53703</v>
      </c>
      <c r="F17" s="7">
        <v>69491</v>
      </c>
    </row>
    <row r="18" spans="1:8" x14ac:dyDescent="0.2">
      <c r="A18" s="9" t="s">
        <v>11</v>
      </c>
      <c r="D18" s="7">
        <v>-15856</v>
      </c>
      <c r="F18" s="7">
        <v>-15788</v>
      </c>
    </row>
    <row r="19" spans="1:8" x14ac:dyDescent="0.2">
      <c r="A19" s="9"/>
      <c r="E19" s="7">
        <f>D17+D18</f>
        <v>37847</v>
      </c>
      <c r="G19" s="7">
        <f>SUM(F17:F18)</f>
        <v>53703</v>
      </c>
      <c r="H19" s="7"/>
    </row>
    <row r="20" spans="1:8" x14ac:dyDescent="0.2">
      <c r="E20" s="7"/>
      <c r="G20" s="7"/>
    </row>
    <row r="25" spans="1:8" ht="13.5" thickBot="1" x14ac:dyDescent="0.25">
      <c r="E25" s="22">
        <f>SUM(E19:E24)</f>
        <v>37847</v>
      </c>
      <c r="G25" s="22">
        <f>SUM(G19:G24)</f>
        <v>53703</v>
      </c>
    </row>
    <row r="26" spans="1:8" ht="13.5" thickTop="1" x14ac:dyDescent="0.2"/>
  </sheetData>
  <phoneticPr fontId="0" type="noConversion"/>
  <pageMargins left="0.75" right="0.75" top="1" bottom="1" header="0.5" footer="0.5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topLeftCell="A24" zoomScaleNormal="100" zoomScaleSheetLayoutView="100" workbookViewId="0">
      <selection activeCell="J42" sqref="J42"/>
    </sheetView>
  </sheetViews>
  <sheetFormatPr defaultRowHeight="12.75" x14ac:dyDescent="0.2"/>
  <cols>
    <col min="5" max="5" width="11" bestFit="1" customWidth="1"/>
  </cols>
  <sheetData>
    <row r="1" spans="1:9" x14ac:dyDescent="0.2">
      <c r="A1" s="5" t="s">
        <v>5</v>
      </c>
      <c r="B1" s="4"/>
      <c r="C1" s="4"/>
      <c r="D1" s="4"/>
      <c r="E1" s="5"/>
      <c r="F1" s="20"/>
    </row>
    <row r="5" spans="1:9" x14ac:dyDescent="0.2">
      <c r="A5" s="6">
        <v>2</v>
      </c>
      <c r="B5" s="4" t="s">
        <v>36</v>
      </c>
      <c r="C5" s="4"/>
      <c r="D5" s="4"/>
      <c r="E5" s="4"/>
    </row>
    <row r="6" spans="1:9" x14ac:dyDescent="0.2">
      <c r="A6" s="1"/>
    </row>
    <row r="8" spans="1:9" x14ac:dyDescent="0.2">
      <c r="E8" s="3"/>
      <c r="F8" s="3"/>
      <c r="G8" s="3"/>
    </row>
    <row r="9" spans="1:9" x14ac:dyDescent="0.2">
      <c r="F9" s="13">
        <v>2017</v>
      </c>
      <c r="G9" s="14"/>
      <c r="H9" s="13">
        <v>2016</v>
      </c>
    </row>
    <row r="11" spans="1:9" x14ac:dyDescent="0.2">
      <c r="F11" s="3" t="s">
        <v>2</v>
      </c>
      <c r="G11" s="3"/>
      <c r="H11" s="3" t="s">
        <v>2</v>
      </c>
      <c r="I11" s="3"/>
    </row>
    <row r="13" spans="1:9" x14ac:dyDescent="0.2">
      <c r="A13" s="4" t="s">
        <v>12</v>
      </c>
      <c r="F13" s="7">
        <v>3267</v>
      </c>
      <c r="G13" s="7"/>
      <c r="H13" s="7">
        <v>4910</v>
      </c>
    </row>
    <row r="14" spans="1:9" x14ac:dyDescent="0.2">
      <c r="F14" s="7"/>
      <c r="G14" s="7"/>
      <c r="H14" s="7"/>
    </row>
    <row r="15" spans="1:9" x14ac:dyDescent="0.2">
      <c r="A15" s="4" t="s">
        <v>13</v>
      </c>
      <c r="F15" s="7"/>
      <c r="G15" s="7"/>
      <c r="H15" s="7"/>
    </row>
    <row r="16" spans="1:9" x14ac:dyDescent="0.2">
      <c r="F16" s="7"/>
      <c r="G16" s="7"/>
      <c r="H16" s="7"/>
    </row>
    <row r="17" spans="1:8" x14ac:dyDescent="0.2">
      <c r="A17" s="9" t="s">
        <v>14</v>
      </c>
      <c r="F17" s="7">
        <v>18311</v>
      </c>
      <c r="G17" s="7"/>
      <c r="H17" s="7">
        <v>20304</v>
      </c>
    </row>
    <row r="18" spans="1:8" x14ac:dyDescent="0.2">
      <c r="A18" s="9" t="s">
        <v>15</v>
      </c>
      <c r="F18" s="15">
        <v>619</v>
      </c>
      <c r="G18" s="7"/>
      <c r="H18" s="15">
        <v>338</v>
      </c>
    </row>
    <row r="19" spans="1:8" x14ac:dyDescent="0.2">
      <c r="F19" s="7">
        <f>SUM(F17:F18)</f>
        <v>18930</v>
      </c>
      <c r="G19" s="7"/>
      <c r="H19" s="7">
        <f>SUM(H17:H18)</f>
        <v>20642</v>
      </c>
    </row>
    <row r="20" spans="1:8" x14ac:dyDescent="0.2">
      <c r="F20" s="15"/>
      <c r="G20" s="7"/>
      <c r="H20" s="15"/>
    </row>
    <row r="21" spans="1:8" x14ac:dyDescent="0.2">
      <c r="A21" s="4" t="s">
        <v>16</v>
      </c>
      <c r="F21" s="7">
        <f>F13-F19</f>
        <v>-15663</v>
      </c>
      <c r="G21" s="7"/>
      <c r="H21" s="7">
        <f>H13-H19</f>
        <v>-15732</v>
      </c>
    </row>
    <row r="22" spans="1:8" x14ac:dyDescent="0.2">
      <c r="A22" s="4"/>
      <c r="F22" s="7"/>
      <c r="G22" s="7"/>
      <c r="H22" s="7"/>
    </row>
    <row r="23" spans="1:8" x14ac:dyDescent="0.2">
      <c r="A23" t="s">
        <v>17</v>
      </c>
      <c r="F23" s="7">
        <v>10</v>
      </c>
      <c r="G23" s="7"/>
      <c r="H23" s="7">
        <v>110</v>
      </c>
    </row>
    <row r="24" spans="1:8" x14ac:dyDescent="0.2">
      <c r="A24" t="s">
        <v>18</v>
      </c>
      <c r="F24" s="15">
        <v>-203</v>
      </c>
      <c r="G24" s="7"/>
      <c r="H24" s="15">
        <v>-166</v>
      </c>
    </row>
    <row r="25" spans="1:8" x14ac:dyDescent="0.2">
      <c r="A25" s="4" t="s">
        <v>19</v>
      </c>
      <c r="F25" s="7">
        <f>SUM(F23:F24)</f>
        <v>-193</v>
      </c>
      <c r="G25" s="7"/>
      <c r="H25" s="7">
        <f>SUM(H23:H24)</f>
        <v>-56</v>
      </c>
    </row>
    <row r="26" spans="1:8" x14ac:dyDescent="0.2">
      <c r="F26" s="7"/>
      <c r="G26" s="7"/>
      <c r="H26" s="7"/>
    </row>
    <row r="27" spans="1:8" x14ac:dyDescent="0.2">
      <c r="F27" s="15"/>
      <c r="G27" s="7"/>
      <c r="H27" s="15"/>
    </row>
    <row r="28" spans="1:8" ht="13.5" thickBot="1" x14ac:dyDescent="0.25">
      <c r="A28" s="4" t="s">
        <v>20</v>
      </c>
      <c r="F28" s="22">
        <f>F21+F25</f>
        <v>-15856</v>
      </c>
      <c r="G28" s="7"/>
      <c r="H28" s="22">
        <f>H21+H25</f>
        <v>-15788</v>
      </c>
    </row>
    <row r="29" spans="1:8" ht="13.5" thickTop="1" x14ac:dyDescent="0.2">
      <c r="F29" s="7"/>
      <c r="G29" s="7"/>
      <c r="H29" s="7"/>
    </row>
    <row r="30" spans="1:8" x14ac:dyDescent="0.2">
      <c r="F30" s="7"/>
      <c r="G30" s="7"/>
      <c r="H30" s="7"/>
    </row>
    <row r="31" spans="1:8" x14ac:dyDescent="0.2">
      <c r="F31" s="7"/>
      <c r="G31" s="7"/>
      <c r="H31" s="7"/>
    </row>
    <row r="32" spans="1:8" x14ac:dyDescent="0.2">
      <c r="F32" s="7"/>
      <c r="G32" s="7"/>
      <c r="H32" s="7"/>
    </row>
    <row r="33" spans="6:8" x14ac:dyDescent="0.2">
      <c r="F33" s="7"/>
      <c r="G33" s="7"/>
      <c r="H33" s="7"/>
    </row>
    <row r="34" spans="6:8" x14ac:dyDescent="0.2">
      <c r="F34" s="7"/>
      <c r="G34" s="7"/>
      <c r="H34" s="7"/>
    </row>
  </sheetData>
  <phoneticPr fontId="0" type="noConversion"/>
  <pageMargins left="0.75" right="0.75" top="1" bottom="1" header="0.5" footer="0.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topLeftCell="A19" zoomScaleNormal="100" zoomScaleSheetLayoutView="100" workbookViewId="0">
      <selection activeCell="E31" sqref="E31"/>
    </sheetView>
  </sheetViews>
  <sheetFormatPr defaultRowHeight="12.75" x14ac:dyDescent="0.2"/>
  <cols>
    <col min="5" max="5" width="16.85546875" customWidth="1"/>
    <col min="7" max="7" width="16.85546875" customWidth="1"/>
  </cols>
  <sheetData>
    <row r="1" spans="1:8" x14ac:dyDescent="0.2">
      <c r="A1" s="5" t="s">
        <v>5</v>
      </c>
      <c r="B1" s="4"/>
      <c r="C1" s="4"/>
      <c r="D1" s="4"/>
      <c r="E1" s="5"/>
      <c r="F1" s="20"/>
    </row>
    <row r="5" spans="1:8" x14ac:dyDescent="0.2">
      <c r="A5" s="6">
        <v>3</v>
      </c>
      <c r="B5" s="4" t="s">
        <v>37</v>
      </c>
      <c r="C5" s="4"/>
      <c r="D5" s="4"/>
      <c r="E5" s="4"/>
    </row>
    <row r="6" spans="1:8" x14ac:dyDescent="0.2">
      <c r="A6" s="1"/>
    </row>
    <row r="9" spans="1:8" x14ac:dyDescent="0.2">
      <c r="A9" s="4" t="s">
        <v>0</v>
      </c>
    </row>
    <row r="11" spans="1:8" x14ac:dyDescent="0.2">
      <c r="H11" s="3"/>
    </row>
    <row r="12" spans="1:8" x14ac:dyDescent="0.2">
      <c r="E12" s="2">
        <v>43100</v>
      </c>
      <c r="G12" s="2">
        <v>42735</v>
      </c>
    </row>
    <row r="13" spans="1:8" x14ac:dyDescent="0.2">
      <c r="G13" s="3"/>
      <c r="H13" s="7"/>
    </row>
    <row r="14" spans="1:8" x14ac:dyDescent="0.2">
      <c r="A14" s="4"/>
      <c r="E14" s="3" t="s">
        <v>2</v>
      </c>
      <c r="F14" s="3"/>
      <c r="G14" s="3" t="s">
        <v>2</v>
      </c>
      <c r="H14" s="7"/>
    </row>
    <row r="15" spans="1:8" x14ac:dyDescent="0.2">
      <c r="A15" s="4"/>
      <c r="E15" s="7"/>
      <c r="F15" s="7"/>
      <c r="G15" s="7"/>
      <c r="H15" s="7"/>
    </row>
    <row r="16" spans="1:8" x14ac:dyDescent="0.2">
      <c r="E16" s="7"/>
      <c r="F16" s="7"/>
      <c r="G16" s="7"/>
      <c r="H16" s="7"/>
    </row>
    <row r="17" spans="1:8" x14ac:dyDescent="0.2">
      <c r="A17" s="4" t="s">
        <v>7</v>
      </c>
      <c r="E17" s="7"/>
      <c r="F17" s="7"/>
      <c r="G17" s="7"/>
      <c r="H17" s="7"/>
    </row>
    <row r="18" spans="1:8" x14ac:dyDescent="0.2">
      <c r="E18" s="7"/>
      <c r="F18" s="7"/>
      <c r="G18" s="7"/>
      <c r="H18" s="7"/>
    </row>
    <row r="19" spans="1:8" x14ac:dyDescent="0.2">
      <c r="A19" s="4" t="s">
        <v>1</v>
      </c>
      <c r="E19" s="7">
        <v>0</v>
      </c>
      <c r="F19" s="7"/>
      <c r="G19" s="7">
        <v>0</v>
      </c>
      <c r="H19" s="7"/>
    </row>
    <row r="20" spans="1:8" x14ac:dyDescent="0.2">
      <c r="A20" s="9" t="s">
        <v>33</v>
      </c>
      <c r="E20" s="7"/>
      <c r="F20" s="7"/>
      <c r="G20" s="7"/>
      <c r="H20" s="7"/>
    </row>
    <row r="21" spans="1:8" x14ac:dyDescent="0.2">
      <c r="A21" s="9" t="s">
        <v>34</v>
      </c>
      <c r="E21" s="7"/>
      <c r="F21" s="7"/>
      <c r="G21" s="7"/>
      <c r="H21" s="7"/>
    </row>
    <row r="22" spans="1:8" x14ac:dyDescent="0.2">
      <c r="A22" s="4"/>
      <c r="E22" s="7"/>
      <c r="F22" s="7"/>
      <c r="G22" s="7"/>
      <c r="H22" s="7"/>
    </row>
    <row r="23" spans="1:8" x14ac:dyDescent="0.2">
      <c r="A23" s="4" t="s">
        <v>3</v>
      </c>
      <c r="E23" s="7"/>
      <c r="F23" s="7"/>
      <c r="G23" s="7"/>
      <c r="H23" s="7"/>
    </row>
    <row r="24" spans="1:8" x14ac:dyDescent="0.2">
      <c r="A24" s="4"/>
      <c r="E24" s="7"/>
      <c r="F24" s="7"/>
      <c r="G24" s="7"/>
      <c r="H24" s="7"/>
    </row>
    <row r="25" spans="1:8" ht="13.5" thickBot="1" x14ac:dyDescent="0.25">
      <c r="A25" s="9" t="s">
        <v>21</v>
      </c>
      <c r="E25" s="16">
        <v>0</v>
      </c>
      <c r="F25" s="7"/>
      <c r="G25" s="16">
        <v>0</v>
      </c>
      <c r="H25" s="7"/>
    </row>
    <row r="26" spans="1:8" ht="13.5" thickTop="1" x14ac:dyDescent="0.2">
      <c r="E26" s="7">
        <f>SUM(E19:E25)</f>
        <v>0</v>
      </c>
      <c r="F26" s="7"/>
      <c r="G26" s="7">
        <f>SUM(G19:G25)</f>
        <v>0</v>
      </c>
    </row>
    <row r="27" spans="1:8" x14ac:dyDescent="0.2">
      <c r="A27" s="4" t="s">
        <v>4</v>
      </c>
      <c r="E27" s="7"/>
      <c r="F27" s="7"/>
      <c r="G27" s="7"/>
    </row>
    <row r="28" spans="1:8" x14ac:dyDescent="0.2">
      <c r="E28" s="7"/>
      <c r="F28" s="7"/>
      <c r="G28" s="7"/>
      <c r="H28" s="7"/>
    </row>
    <row r="29" spans="1:8" x14ac:dyDescent="0.2">
      <c r="A29" t="s">
        <v>22</v>
      </c>
      <c r="E29" s="7">
        <v>1938</v>
      </c>
      <c r="F29" s="7"/>
      <c r="G29" s="7">
        <v>2305</v>
      </c>
      <c r="H29" s="7"/>
    </row>
    <row r="30" spans="1:8" x14ac:dyDescent="0.2">
      <c r="A30" t="s">
        <v>23</v>
      </c>
      <c r="E30" s="17">
        <v>35909</v>
      </c>
      <c r="F30" s="7"/>
      <c r="G30" s="17">
        <v>51399</v>
      </c>
      <c r="H30" s="7"/>
    </row>
    <row r="31" spans="1:8" ht="13.5" thickBot="1" x14ac:dyDescent="0.25">
      <c r="E31" s="22">
        <f>SUM(E26:E30)</f>
        <v>37847</v>
      </c>
      <c r="F31" s="7"/>
      <c r="G31" s="22">
        <f>SUM(G26:G30)</f>
        <v>53704</v>
      </c>
      <c r="H31" s="7"/>
    </row>
    <row r="32" spans="1:8" ht="13.5" thickTop="1" x14ac:dyDescent="0.2">
      <c r="E32" s="7"/>
      <c r="F32" s="7"/>
      <c r="G32" s="7"/>
      <c r="H32" s="7"/>
    </row>
    <row r="33" spans="5:8" x14ac:dyDescent="0.2">
      <c r="F33" s="7"/>
      <c r="H33" s="7"/>
    </row>
    <row r="34" spans="5:8" ht="13.5" thickBot="1" x14ac:dyDescent="0.25">
      <c r="E34" s="22">
        <f>SUM(E26:E30)</f>
        <v>37847</v>
      </c>
      <c r="F34" s="7"/>
      <c r="G34" s="22">
        <f>SUM(G26:G30)</f>
        <v>53704</v>
      </c>
      <c r="H34" s="7"/>
    </row>
    <row r="35" spans="5:8" ht="13.5" thickTop="1" x14ac:dyDescent="0.2">
      <c r="F35" s="7"/>
      <c r="G35" s="7"/>
      <c r="H35" s="7"/>
    </row>
    <row r="36" spans="5:8" x14ac:dyDescent="0.2">
      <c r="F36" s="7"/>
      <c r="G36" s="7"/>
      <c r="H36" s="7"/>
    </row>
    <row r="37" spans="5:8" x14ac:dyDescent="0.2">
      <c r="F37" s="7"/>
      <c r="G37" s="7"/>
      <c r="H37" s="7"/>
    </row>
    <row r="38" spans="5:8" x14ac:dyDescent="0.2">
      <c r="F38" s="7"/>
      <c r="G38" s="7"/>
      <c r="H38" s="7"/>
    </row>
    <row r="39" spans="5:8" x14ac:dyDescent="0.2">
      <c r="F39" s="7"/>
      <c r="G39" s="7"/>
      <c r="H39" s="7"/>
    </row>
    <row r="40" spans="5:8" x14ac:dyDescent="0.2">
      <c r="F40" s="7"/>
      <c r="G40" s="7"/>
      <c r="H40" s="7"/>
    </row>
    <row r="41" spans="5:8" x14ac:dyDescent="0.2">
      <c r="F41" s="7"/>
      <c r="G41" s="7"/>
      <c r="H41" s="7"/>
    </row>
    <row r="42" spans="5:8" x14ac:dyDescent="0.2">
      <c r="F42" s="7"/>
      <c r="G42" s="7"/>
      <c r="H42" s="7"/>
    </row>
    <row r="43" spans="5:8" x14ac:dyDescent="0.2">
      <c r="F43" s="7"/>
      <c r="G43" s="7"/>
      <c r="H43" s="7"/>
    </row>
    <row r="44" spans="5:8" x14ac:dyDescent="0.2">
      <c r="F44" s="7"/>
      <c r="G44" s="7"/>
      <c r="H44" s="7"/>
    </row>
    <row r="45" spans="5:8" x14ac:dyDescent="0.2">
      <c r="F45" s="7"/>
      <c r="G45" s="7"/>
      <c r="H45" s="7"/>
    </row>
    <row r="46" spans="5:8" x14ac:dyDescent="0.2">
      <c r="F46" s="7"/>
      <c r="G46" s="7"/>
      <c r="H46" s="7"/>
    </row>
    <row r="50" spans="6:8" x14ac:dyDescent="0.2">
      <c r="F50" s="18"/>
      <c r="G50" s="18"/>
      <c r="H50" s="18"/>
    </row>
    <row r="51" spans="6:8" x14ac:dyDescent="0.2">
      <c r="F51" s="18"/>
      <c r="G51" s="18"/>
      <c r="H51" s="18"/>
    </row>
    <row r="52" spans="6:8" x14ac:dyDescent="0.2">
      <c r="F52" s="17"/>
      <c r="G52" s="18"/>
      <c r="H52" s="17"/>
    </row>
    <row r="53" spans="6:8" x14ac:dyDescent="0.2">
      <c r="F53" s="18"/>
      <c r="G53" s="18"/>
      <c r="H53" s="18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topLeftCell="A10" zoomScaleNormal="100" zoomScaleSheetLayoutView="100" workbookViewId="0">
      <selection activeCell="E25" sqref="E25"/>
    </sheetView>
  </sheetViews>
  <sheetFormatPr defaultRowHeight="12.75" x14ac:dyDescent="0.2"/>
  <cols>
    <col min="4" max="4" width="10" customWidth="1"/>
    <col min="5" max="5" width="16.28515625" customWidth="1"/>
    <col min="7" max="7" width="16.85546875" customWidth="1"/>
  </cols>
  <sheetData>
    <row r="1" spans="1:8" x14ac:dyDescent="0.2">
      <c r="A1" s="5" t="s">
        <v>5</v>
      </c>
      <c r="B1" s="4"/>
      <c r="C1" s="4"/>
      <c r="D1" s="4"/>
      <c r="E1" s="5"/>
      <c r="F1" s="20"/>
    </row>
    <row r="5" spans="1:8" x14ac:dyDescent="0.2">
      <c r="A5" s="6"/>
      <c r="B5" s="4"/>
      <c r="C5" s="4"/>
      <c r="D5" s="4"/>
      <c r="E5" s="4"/>
    </row>
    <row r="6" spans="1:8" x14ac:dyDescent="0.2">
      <c r="A6" s="1"/>
    </row>
    <row r="9" spans="1:8" x14ac:dyDescent="0.2">
      <c r="A9" s="4" t="s">
        <v>8</v>
      </c>
    </row>
    <row r="11" spans="1:8" x14ac:dyDescent="0.2">
      <c r="E11" s="2">
        <v>43100</v>
      </c>
      <c r="F11" s="2"/>
      <c r="G11" s="2">
        <v>42735</v>
      </c>
      <c r="H11" s="3"/>
    </row>
    <row r="13" spans="1:8" x14ac:dyDescent="0.2">
      <c r="E13" s="3" t="s">
        <v>2</v>
      </c>
      <c r="F13" s="3"/>
      <c r="G13" s="3" t="s">
        <v>2</v>
      </c>
      <c r="H13" s="7"/>
    </row>
    <row r="14" spans="1:8" x14ac:dyDescent="0.2">
      <c r="F14" s="7"/>
      <c r="G14" s="7"/>
      <c r="H14" s="7"/>
    </row>
    <row r="15" spans="1:8" x14ac:dyDescent="0.2">
      <c r="A15" s="4" t="s">
        <v>9</v>
      </c>
      <c r="F15" s="7"/>
      <c r="G15" s="7"/>
      <c r="H15" s="7"/>
    </row>
    <row r="16" spans="1:8" x14ac:dyDescent="0.2">
      <c r="F16" s="7"/>
      <c r="G16" s="7"/>
      <c r="H16" s="7"/>
    </row>
    <row r="17" spans="1:8" x14ac:dyDescent="0.2">
      <c r="A17" s="9" t="s">
        <v>10</v>
      </c>
      <c r="E17" s="7">
        <v>53703</v>
      </c>
      <c r="F17" s="7"/>
      <c r="G17" s="7">
        <v>69491</v>
      </c>
    </row>
    <row r="18" spans="1:8" x14ac:dyDescent="0.2">
      <c r="A18" s="9"/>
      <c r="E18" s="7"/>
      <c r="F18" s="7"/>
      <c r="G18" s="7"/>
    </row>
    <row r="19" spans="1:8" x14ac:dyDescent="0.2">
      <c r="A19" s="9"/>
      <c r="E19" s="7"/>
      <c r="F19" s="7"/>
      <c r="G19" s="7"/>
    </row>
    <row r="20" spans="1:8" x14ac:dyDescent="0.2">
      <c r="A20" s="21"/>
      <c r="E20" s="7"/>
      <c r="F20" s="7"/>
      <c r="G20" s="7"/>
    </row>
    <row r="21" spans="1:8" x14ac:dyDescent="0.2">
      <c r="A21" s="21"/>
      <c r="E21" s="7"/>
      <c r="F21" s="7"/>
      <c r="G21" s="7"/>
    </row>
    <row r="22" spans="1:8" x14ac:dyDescent="0.2">
      <c r="A22" s="21"/>
      <c r="E22" s="7"/>
      <c r="F22" s="7"/>
      <c r="G22" s="7"/>
    </row>
    <row r="23" spans="1:8" x14ac:dyDescent="0.2">
      <c r="A23" s="21"/>
      <c r="E23" s="7"/>
      <c r="F23" s="7"/>
      <c r="G23" s="7"/>
    </row>
    <row r="24" spans="1:8" x14ac:dyDescent="0.2">
      <c r="A24" s="9" t="s">
        <v>11</v>
      </c>
      <c r="E24" s="7">
        <v>-15856</v>
      </c>
      <c r="F24" s="7"/>
      <c r="G24" s="7">
        <v>-15788</v>
      </c>
    </row>
    <row r="25" spans="1:8" ht="13.5" thickBot="1" x14ac:dyDescent="0.25">
      <c r="A25" s="9"/>
      <c r="E25" s="8">
        <f>SUM(E17:E24)</f>
        <v>37847</v>
      </c>
      <c r="F25" s="7"/>
      <c r="G25" s="8">
        <f>SUM(G17:G24)</f>
        <v>53703</v>
      </c>
      <c r="H25" s="7"/>
    </row>
    <row r="26" spans="1:8" ht="13.5" thickTop="1" x14ac:dyDescent="0.2">
      <c r="E26" s="7"/>
      <c r="F26" s="7"/>
      <c r="G26" s="7"/>
      <c r="H26" s="7"/>
    </row>
    <row r="34" spans="5:7" ht="13.5" thickBot="1" x14ac:dyDescent="0.25">
      <c r="E34" s="22">
        <f>E25</f>
        <v>37847</v>
      </c>
      <c r="G34" s="22">
        <f>G25</f>
        <v>53703</v>
      </c>
    </row>
    <row r="35" spans="5:7" ht="13.5" thickTop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view="pageBreakPreview" zoomScaleNormal="100" zoomScaleSheetLayoutView="100" workbookViewId="0">
      <selection activeCell="L75" sqref="L75"/>
    </sheetView>
  </sheetViews>
  <sheetFormatPr defaultRowHeight="12.75" x14ac:dyDescent="0.2"/>
  <cols>
    <col min="5" max="5" width="11" bestFit="1" customWidth="1"/>
  </cols>
  <sheetData>
    <row r="1" spans="1:10" x14ac:dyDescent="0.2">
      <c r="A1" s="5" t="s">
        <v>5</v>
      </c>
      <c r="B1" s="4"/>
      <c r="C1" s="4"/>
      <c r="D1" s="4"/>
      <c r="E1" s="5"/>
      <c r="F1" s="20"/>
    </row>
    <row r="4" spans="1:10" x14ac:dyDescent="0.2">
      <c r="A4" s="6">
        <v>4</v>
      </c>
      <c r="B4" s="4" t="s">
        <v>38</v>
      </c>
      <c r="C4" s="4"/>
      <c r="D4" s="4"/>
      <c r="E4" s="4"/>
    </row>
    <row r="5" spans="1:10" x14ac:dyDescent="0.2">
      <c r="A5" s="1"/>
    </row>
    <row r="6" spans="1:10" x14ac:dyDescent="0.2">
      <c r="A6" s="4" t="s">
        <v>12</v>
      </c>
    </row>
    <row r="7" spans="1:10" x14ac:dyDescent="0.2">
      <c r="E7" s="10">
        <v>2017</v>
      </c>
      <c r="F7" s="11"/>
      <c r="G7" s="12">
        <v>2016</v>
      </c>
    </row>
    <row r="8" spans="1:10" x14ac:dyDescent="0.2">
      <c r="G8" s="3"/>
    </row>
    <row r="9" spans="1:10" x14ac:dyDescent="0.2">
      <c r="A9" s="4"/>
      <c r="E9" s="3" t="s">
        <v>2</v>
      </c>
      <c r="F9" s="3"/>
      <c r="G9" s="3" t="s">
        <v>2</v>
      </c>
      <c r="J9" s="7"/>
    </row>
    <row r="11" spans="1:10" ht="13.5" thickBot="1" x14ac:dyDescent="0.25">
      <c r="A11" t="s">
        <v>12</v>
      </c>
      <c r="E11" s="16">
        <v>0</v>
      </c>
      <c r="F11" s="7"/>
      <c r="G11" s="16">
        <v>0</v>
      </c>
    </row>
    <row r="12" spans="1:10" ht="13.5" thickTop="1" x14ac:dyDescent="0.2">
      <c r="E12" s="7"/>
      <c r="F12" s="7"/>
      <c r="G12" s="7"/>
    </row>
    <row r="13" spans="1:10" x14ac:dyDescent="0.2">
      <c r="E13" s="7"/>
      <c r="F13" s="7"/>
      <c r="G13" s="7"/>
    </row>
    <row r="14" spans="1:10" x14ac:dyDescent="0.2">
      <c r="A14" t="s">
        <v>24</v>
      </c>
      <c r="E14" s="7">
        <f>1199+2068</f>
        <v>3267</v>
      </c>
      <c r="F14" s="7"/>
      <c r="G14" s="7">
        <v>4910</v>
      </c>
    </row>
    <row r="15" spans="1:10" x14ac:dyDescent="0.2">
      <c r="A15" t="s">
        <v>25</v>
      </c>
      <c r="E15" s="7">
        <v>0</v>
      </c>
      <c r="F15" s="7"/>
      <c r="G15" s="7">
        <v>0</v>
      </c>
    </row>
    <row r="16" spans="1:10" ht="13.5" thickBot="1" x14ac:dyDescent="0.25">
      <c r="E16" s="8">
        <f>SUM(E14:E15)</f>
        <v>3267</v>
      </c>
      <c r="F16" s="7"/>
      <c r="G16" s="8">
        <f>SUM(G14:G15)</f>
        <v>4910</v>
      </c>
      <c r="J16" s="7"/>
    </row>
    <row r="17" spans="1:11" ht="13.5" thickTop="1" x14ac:dyDescent="0.2">
      <c r="E17" s="7"/>
      <c r="F17" s="7"/>
      <c r="G17" s="7"/>
      <c r="K17" s="7"/>
    </row>
    <row r="18" spans="1:11" x14ac:dyDescent="0.2">
      <c r="A18" s="4" t="s">
        <v>14</v>
      </c>
      <c r="E18" s="7"/>
      <c r="F18" s="7"/>
      <c r="G18" s="7"/>
    </row>
    <row r="19" spans="1:11" x14ac:dyDescent="0.2">
      <c r="E19" s="7"/>
      <c r="F19" s="7"/>
      <c r="G19" s="7"/>
    </row>
    <row r="20" spans="1:11" ht="13.5" thickBot="1" x14ac:dyDescent="0.25">
      <c r="A20" t="s">
        <v>27</v>
      </c>
      <c r="E20" s="16">
        <f>18011+300</f>
        <v>18311</v>
      </c>
      <c r="F20" s="7"/>
      <c r="G20" s="16">
        <v>20304</v>
      </c>
    </row>
    <row r="21" spans="1:11" ht="13.5" thickTop="1" x14ac:dyDescent="0.2">
      <c r="E21" s="7"/>
      <c r="F21" s="7"/>
      <c r="G21" s="7"/>
    </row>
    <row r="22" spans="1:11" x14ac:dyDescent="0.2">
      <c r="A22" s="4" t="s">
        <v>26</v>
      </c>
      <c r="E22" s="7"/>
      <c r="F22" s="7"/>
      <c r="G22" s="7"/>
    </row>
    <row r="23" spans="1:11" x14ac:dyDescent="0.2">
      <c r="E23" s="7"/>
      <c r="F23" s="7"/>
      <c r="G23" s="7"/>
    </row>
    <row r="24" spans="1:11" x14ac:dyDescent="0.2">
      <c r="A24" s="19" t="s">
        <v>15</v>
      </c>
      <c r="E24" s="7"/>
      <c r="F24" s="7"/>
      <c r="G24" s="7"/>
    </row>
    <row r="25" spans="1:11" x14ac:dyDescent="0.2">
      <c r="E25" s="7"/>
      <c r="F25" s="7"/>
      <c r="G25" s="7"/>
    </row>
    <row r="26" spans="1:11" x14ac:dyDescent="0.2">
      <c r="A26" t="s">
        <v>28</v>
      </c>
      <c r="E26" s="7">
        <v>36</v>
      </c>
      <c r="F26" s="7"/>
      <c r="G26" s="7">
        <v>29</v>
      </c>
    </row>
    <row r="27" spans="1:11" x14ac:dyDescent="0.2">
      <c r="A27" t="s">
        <v>39</v>
      </c>
      <c r="E27" s="7">
        <v>543</v>
      </c>
      <c r="F27" s="7"/>
      <c r="G27" s="7">
        <v>0</v>
      </c>
    </row>
    <row r="28" spans="1:11" x14ac:dyDescent="0.2">
      <c r="A28" t="s">
        <v>29</v>
      </c>
      <c r="E28" s="7">
        <v>40</v>
      </c>
      <c r="F28" s="7"/>
      <c r="G28" s="7">
        <v>0</v>
      </c>
    </row>
    <row r="29" spans="1:11" x14ac:dyDescent="0.2">
      <c r="A29" t="s">
        <v>30</v>
      </c>
      <c r="E29" s="7">
        <v>0</v>
      </c>
      <c r="F29" s="7"/>
      <c r="G29" s="7">
        <v>309</v>
      </c>
    </row>
    <row r="30" spans="1:11" ht="13.5" thickBot="1" x14ac:dyDescent="0.25">
      <c r="E30" s="8">
        <f>SUM(E26:E29)</f>
        <v>619</v>
      </c>
      <c r="F30" s="7"/>
      <c r="G30" s="8">
        <f>SUM(G26:G29)</f>
        <v>338</v>
      </c>
    </row>
    <row r="31" spans="1:11" ht="13.5" thickTop="1" x14ac:dyDescent="0.2">
      <c r="E31" s="7"/>
      <c r="F31" s="7"/>
      <c r="G31" s="7"/>
    </row>
    <row r="32" spans="1:11" x14ac:dyDescent="0.2">
      <c r="A32" t="s">
        <v>19</v>
      </c>
      <c r="E32" s="7"/>
      <c r="F32" s="7"/>
      <c r="G32" s="7"/>
    </row>
    <row r="33" spans="1:11" x14ac:dyDescent="0.2">
      <c r="E33" s="7"/>
      <c r="F33" s="7"/>
      <c r="G33" s="7"/>
    </row>
    <row r="34" spans="1:11" x14ac:dyDescent="0.2">
      <c r="A34" s="19" t="s">
        <v>17</v>
      </c>
      <c r="E34" s="7"/>
      <c r="F34" s="7"/>
      <c r="G34" s="7"/>
    </row>
    <row r="35" spans="1:11" x14ac:dyDescent="0.2">
      <c r="E35" s="7"/>
      <c r="F35" s="7"/>
      <c r="G35" s="7"/>
    </row>
    <row r="36" spans="1:11" ht="13.5" thickBot="1" x14ac:dyDescent="0.25">
      <c r="A36" t="s">
        <v>31</v>
      </c>
      <c r="E36" s="16">
        <v>10</v>
      </c>
      <c r="F36" s="7"/>
      <c r="G36" s="16">
        <v>110</v>
      </c>
    </row>
    <row r="37" spans="1:11" ht="13.5" thickTop="1" x14ac:dyDescent="0.2">
      <c r="E37" s="7"/>
      <c r="F37" s="7"/>
      <c r="G37" s="7"/>
    </row>
    <row r="38" spans="1:11" x14ac:dyDescent="0.2">
      <c r="A38" t="s">
        <v>18</v>
      </c>
      <c r="E38" s="7"/>
      <c r="F38" s="7"/>
      <c r="G38" s="7"/>
    </row>
    <row r="39" spans="1:11" x14ac:dyDescent="0.2">
      <c r="E39" s="7"/>
      <c r="F39" s="7"/>
      <c r="G39" s="7"/>
    </row>
    <row r="40" spans="1:11" ht="13.5" thickBot="1" x14ac:dyDescent="0.25">
      <c r="A40" t="s">
        <v>32</v>
      </c>
      <c r="E40" s="16">
        <v>203</v>
      </c>
      <c r="F40" s="7"/>
      <c r="G40" s="16">
        <v>166</v>
      </c>
      <c r="K40" s="7"/>
    </row>
    <row r="41" spans="1:11" ht="13.5" thickTop="1" x14ac:dyDescent="0.2">
      <c r="E41" s="7"/>
      <c r="F41" s="7"/>
      <c r="G41" s="7"/>
    </row>
    <row r="42" spans="1:11" x14ac:dyDescent="0.2">
      <c r="E42" s="7"/>
      <c r="F42" s="7"/>
      <c r="G42" s="7"/>
    </row>
    <row r="43" spans="1:11" x14ac:dyDescent="0.2">
      <c r="A43" t="s">
        <v>40</v>
      </c>
      <c r="F43" s="7"/>
      <c r="G43" s="7"/>
      <c r="H43" s="7"/>
    </row>
    <row r="44" spans="1:11" x14ac:dyDescent="0.2">
      <c r="F44" s="7"/>
      <c r="G44" s="7"/>
      <c r="H44" s="7"/>
    </row>
    <row r="45" spans="1:11" x14ac:dyDescent="0.2">
      <c r="A45" t="s">
        <v>41</v>
      </c>
      <c r="F45" s="7"/>
      <c r="G45" s="7"/>
      <c r="H45" s="7"/>
    </row>
    <row r="46" spans="1:11" x14ac:dyDescent="0.2">
      <c r="F46" s="7"/>
      <c r="G46" s="7"/>
      <c r="H46" s="7"/>
    </row>
    <row r="76" spans="1:1" x14ac:dyDescent="0.2">
      <c r="A76" t="s">
        <v>42</v>
      </c>
    </row>
  </sheetData>
  <phoneticPr fontId="0" type="noConversion"/>
  <pageMargins left="0.75" right="0.75" top="1" bottom="1" header="0.5" footer="0.5"/>
  <pageSetup paperSize="9" scale="72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5</vt:i4>
      </vt:variant>
    </vt:vector>
  </HeadingPairs>
  <TitlesOfParts>
    <vt:vector size="12" baseType="lpstr">
      <vt:lpstr>Balans activa</vt:lpstr>
      <vt:lpstr>Balans passiva</vt:lpstr>
      <vt:lpstr>staat van baten en lasten</vt:lpstr>
      <vt:lpstr>Toelichting op de balans activa</vt:lpstr>
      <vt:lpstr>Toelichting op de balans passiv</vt:lpstr>
      <vt:lpstr>Toelichting op baten en lasten</vt:lpstr>
      <vt:lpstr>Blad1</vt:lpstr>
      <vt:lpstr>'Balans passiva'!Afdrukbereik</vt:lpstr>
      <vt:lpstr>'staat van baten en lasten'!Afdrukbereik</vt:lpstr>
      <vt:lpstr>'Toelichting op baten en lasten'!Afdrukbereik</vt:lpstr>
      <vt:lpstr>'Toelichting op de balans activa'!Afdrukbereik</vt:lpstr>
      <vt:lpstr>'Toelichting op de balans passiv'!Afdrukbereik</vt:lpstr>
    </vt:vector>
  </TitlesOfParts>
  <Company>Privé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Ommen</dc:creator>
  <cp:lastModifiedBy>Windows 7</cp:lastModifiedBy>
  <cp:lastPrinted>2016-03-10T12:55:39Z</cp:lastPrinted>
  <dcterms:created xsi:type="dcterms:W3CDTF">2009-10-26T14:15:13Z</dcterms:created>
  <dcterms:modified xsi:type="dcterms:W3CDTF">2018-02-22T10:37:50Z</dcterms:modified>
</cp:coreProperties>
</file>